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65" windowWidth="19230" windowHeight="106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Лист1!$A$1:$V$47</definedName>
  </definedNames>
  <calcPr calcId="145621" fullPrecision="0"/>
</workbook>
</file>

<file path=xl/calcChain.xml><?xml version="1.0" encoding="utf-8"?>
<calcChain xmlns="http://schemas.openxmlformats.org/spreadsheetml/2006/main">
  <c r="J13" i="1" l="1"/>
  <c r="J12" i="1"/>
  <c r="G14" i="1" l="1"/>
  <c r="G15" i="1" s="1"/>
  <c r="G16" i="1" s="1"/>
  <c r="I12" i="1"/>
  <c r="J14" i="1"/>
  <c r="J15" i="1" s="1"/>
  <c r="J16" i="1" s="1"/>
  <c r="R12" i="1"/>
  <c r="S12" i="1" s="1"/>
  <c r="T12" i="1"/>
  <c r="T14" i="1" s="1"/>
  <c r="T15" i="1" s="1"/>
  <c r="M12" i="1"/>
  <c r="M14" i="1" s="1"/>
  <c r="I14" i="1"/>
  <c r="I15" i="1" s="1"/>
  <c r="I16" i="1" s="1"/>
  <c r="K14" i="1"/>
  <c r="L14" i="1"/>
  <c r="Q14" i="1"/>
  <c r="V20" i="1"/>
  <c r="V21" i="1"/>
  <c r="V22" i="1"/>
  <c r="V23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S17" i="1"/>
  <c r="S18" i="1"/>
  <c r="S19" i="1"/>
  <c r="S20" i="1"/>
  <c r="S21" i="1"/>
  <c r="S22" i="1"/>
  <c r="S23" i="1"/>
  <c r="N17" i="1"/>
  <c r="N18" i="1"/>
  <c r="N19" i="1"/>
  <c r="N20" i="1"/>
  <c r="N21" i="1"/>
  <c r="N22" i="1"/>
  <c r="N23" i="1"/>
  <c r="G18" i="1"/>
  <c r="T17" i="1"/>
  <c r="V17" i="1" s="1"/>
  <c r="L15" i="1"/>
  <c r="K15" i="1"/>
  <c r="K16" i="1" s="1"/>
  <c r="Q15" i="1"/>
  <c r="Q16" i="1"/>
  <c r="L16" i="1" l="1"/>
  <c r="V18" i="1"/>
  <c r="T18" i="1"/>
  <c r="U12" i="1"/>
  <c r="U14" i="1" s="1"/>
  <c r="U16" i="1" s="1"/>
  <c r="N12" i="1"/>
  <c r="N14" i="1" s="1"/>
  <c r="M15" i="1"/>
  <c r="M16" i="1" s="1"/>
  <c r="S14" i="1"/>
  <c r="V12" i="1"/>
  <c r="G19" i="1"/>
  <c r="V19" i="1" s="1"/>
  <c r="U15" i="1"/>
  <c r="T16" i="1"/>
  <c r="R14" i="1"/>
  <c r="N16" i="1" l="1"/>
  <c r="N15" i="1"/>
  <c r="S15" i="1"/>
  <c r="V15" i="1" s="1"/>
  <c r="V14" i="1"/>
  <c r="R15" i="1"/>
  <c r="R16" i="1" s="1"/>
  <c r="S16" i="1" l="1"/>
  <c r="V16" i="1" s="1"/>
</calcChain>
</file>

<file path=xl/sharedStrings.xml><?xml version="1.0" encoding="utf-8"?>
<sst xmlns="http://schemas.openxmlformats.org/spreadsheetml/2006/main" count="36" uniqueCount="34">
  <si>
    <t>№ п/п</t>
  </si>
  <si>
    <t>Наименование работ</t>
  </si>
  <si>
    <t>ГУ 5%</t>
  </si>
  <si>
    <t>Сроки выполнения работ</t>
  </si>
  <si>
    <t>проверка</t>
  </si>
  <si>
    <t>окончание (чч.мм.гг)</t>
  </si>
  <si>
    <t xml:space="preserve">ВСЕГО без  НДС: </t>
  </si>
  <si>
    <t xml:space="preserve">ВСЕГО с НДС: </t>
  </si>
  <si>
    <t>Ед. изм.</t>
  </si>
  <si>
    <t>Подрядчик:</t>
  </si>
  <si>
    <t>начало 
(чч.мм.гг)</t>
  </si>
  <si>
    <t>компл.</t>
  </si>
  <si>
    <t>к Договору № ___________________________________ от "__" _________ 2017 г.</t>
  </si>
  <si>
    <t xml:space="preserve">Объем   
СМР </t>
  </si>
  <si>
    <t xml:space="preserve">Стоимость работ  Всего, руб. </t>
  </si>
  <si>
    <t>Цена 
за ед. изм. руб.</t>
  </si>
  <si>
    <t>Оплата 
по актам, руб.</t>
  </si>
  <si>
    <t>Выполнение, руб.</t>
  </si>
  <si>
    <t>Заказчик:</t>
  </si>
  <si>
    <t>ООО "ОДПС Сколково"</t>
  </si>
  <si>
    <t>м.п.</t>
  </si>
  <si>
    <t>_________________/ А.С. Савченко</t>
  </si>
  <si>
    <t xml:space="preserve"> НДС 18%</t>
  </si>
  <si>
    <t>Оплата по актам, руб.</t>
  </si>
  <si>
    <t>руб.</t>
  </si>
  <si>
    <t>Аванс на смр</t>
  </si>
  <si>
    <t>Возврат ГУ          май 2018г.</t>
  </si>
  <si>
    <t>______________________________</t>
  </si>
  <si>
    <t>__________________/_______________________</t>
  </si>
  <si>
    <t>Приложение № 1</t>
  </si>
  <si>
    <t xml:space="preserve">График  распределения цены договора, освоения и финансирования </t>
  </si>
  <si>
    <t>Работы по обустройству мест примыканий к Бульвару перспективных съездов</t>
  </si>
  <si>
    <t>Работы по устройству пешеходной лестницы</t>
  </si>
  <si>
    <t>Возврат ГУ 
ноябрь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</si>
</sst>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19]mmmm\ yyyy;@"/>
    <numFmt numFmtId="166" formatCode="* #,##0.00;* \-#,##0.00;* &quot;-&quot;??;@"/>
    <numFmt numFmtId="167" formatCode="#,##0.00;[Red]\-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8" fillId="0" borderId="0"/>
    <xf numFmtId="0" fontId="8" fillId="0" borderId="0"/>
    <xf numFmtId="166" fontId="9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4" fontId="3" fillId="6" borderId="7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center"/>
    </xf>
    <xf numFmtId="4" fontId="3" fillId="3" borderId="3" xfId="0" applyNumberFormat="1" applyFont="1" applyFill="1" applyBorder="1" applyAlignment="1">
      <alignment horizontal="center"/>
    </xf>
    <xf numFmtId="4" fontId="3" fillId="4" borderId="3" xfId="0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>
      <alignment horizontal="center"/>
    </xf>
    <xf numFmtId="0" fontId="3" fillId="0" borderId="0" xfId="0" applyFont="1"/>
    <xf numFmtId="4" fontId="3" fillId="0" borderId="0" xfId="0" applyNumberFormat="1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2" fillId="0" borderId="0" xfId="0" applyFont="1"/>
    <xf numFmtId="4" fontId="3" fillId="6" borderId="4" xfId="0" applyNumberFormat="1" applyFont="1" applyFill="1" applyBorder="1" applyAlignment="1">
      <alignment horizontal="right"/>
    </xf>
    <xf numFmtId="4" fontId="3" fillId="0" borderId="7" xfId="0" applyNumberFormat="1" applyFont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7" fillId="6" borderId="17" xfId="0" applyNumberFormat="1" applyFont="1" applyFill="1" applyBorder="1" applyAlignment="1">
      <alignment horizontal="right"/>
    </xf>
    <xf numFmtId="4" fontId="7" fillId="6" borderId="18" xfId="0" applyNumberFormat="1" applyFont="1" applyFill="1" applyBorder="1" applyAlignment="1">
      <alignment horizontal="right"/>
    </xf>
    <xf numFmtId="4" fontId="7" fillId="6" borderId="21" xfId="0" applyNumberFormat="1" applyFont="1" applyFill="1" applyBorder="1" applyAlignment="1">
      <alignment horizontal="right"/>
    </xf>
    <xf numFmtId="4" fontId="7" fillId="6" borderId="22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0" xfId="0" applyFont="1"/>
    <xf numFmtId="4" fontId="6" fillId="0" borderId="0" xfId="0" applyNumberFormat="1" applyFont="1"/>
    <xf numFmtId="4" fontId="3" fillId="6" borderId="25" xfId="0" applyNumberFormat="1" applyFont="1" applyFill="1" applyBorder="1" applyAlignment="1">
      <alignment horizontal="right"/>
    </xf>
    <xf numFmtId="4" fontId="3" fillId="6" borderId="27" xfId="0" applyNumberFormat="1" applyFont="1" applyFill="1" applyBorder="1" applyAlignment="1">
      <alignment horizontal="right"/>
    </xf>
    <xf numFmtId="0" fontId="3" fillId="0" borderId="23" xfId="0" applyFont="1" applyBorder="1"/>
    <xf numFmtId="0" fontId="3" fillId="0" borderId="24" xfId="0" applyFont="1" applyBorder="1"/>
    <xf numFmtId="0" fontId="7" fillId="0" borderId="15" xfId="0" applyFont="1" applyBorder="1"/>
    <xf numFmtId="0" fontId="14" fillId="0" borderId="0" xfId="0" applyFont="1"/>
    <xf numFmtId="0" fontId="7" fillId="0" borderId="0" xfId="0" applyFont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14" fillId="0" borderId="0" xfId="3" applyFont="1" applyBorder="1" applyAlignment="1">
      <alignment horizontal="center" wrapText="1"/>
    </xf>
    <xf numFmtId="4" fontId="14" fillId="0" borderId="0" xfId="3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2" fontId="13" fillId="0" borderId="0" xfId="0" applyNumberFormat="1" applyFont="1"/>
    <xf numFmtId="4" fontId="13" fillId="0" borderId="0" xfId="0" applyNumberFormat="1" applyFont="1"/>
    <xf numFmtId="0" fontId="3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3" fillId="4" borderId="2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4" fontId="3" fillId="7" borderId="0" xfId="0" applyNumberFormat="1" applyFont="1" applyFill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 wrapText="1"/>
    </xf>
    <xf numFmtId="0" fontId="10" fillId="4" borderId="4" xfId="0" applyNumberFormat="1" applyFont="1" applyFill="1" applyBorder="1" applyAlignment="1">
      <alignment horizontal="center" vertical="center" wrapText="1"/>
    </xf>
    <xf numFmtId="15" fontId="6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0" fontId="11" fillId="5" borderId="15" xfId="1" applyFont="1" applyFill="1" applyBorder="1" applyAlignment="1">
      <alignment horizontal="left" vertical="center"/>
    </xf>
    <xf numFmtId="0" fontId="11" fillId="5" borderId="16" xfId="1" applyFont="1" applyFill="1" applyBorder="1" applyAlignment="1">
      <alignment horizontal="left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10" fillId="4" borderId="19" xfId="0" applyNumberFormat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left" vertical="center"/>
    </xf>
    <xf numFmtId="0" fontId="11" fillId="5" borderId="5" xfId="1" applyFont="1" applyFill="1" applyBorder="1" applyAlignment="1">
      <alignment horizontal="left" vertical="center"/>
    </xf>
    <xf numFmtId="0" fontId="11" fillId="5" borderId="13" xfId="1" applyFont="1" applyFill="1" applyBorder="1" applyAlignment="1">
      <alignment horizontal="left" vertical="center"/>
    </xf>
    <xf numFmtId="0" fontId="11" fillId="5" borderId="14" xfId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3" borderId="9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5"/>
    <cellStyle name="Обычный 8" xfId="1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tabSelected="1" zoomScale="80" zoomScaleNormal="80" workbookViewId="0">
      <pane xSplit="3" ySplit="11" topLeftCell="D12" activePane="bottomRight" state="frozen"/>
      <selection pane="topRight" activeCell="G1" sqref="G1"/>
      <selection pane="bottomLeft" activeCell="A4" sqref="A4"/>
      <selection pane="bottomRight" activeCell="P6" sqref="P6"/>
    </sheetView>
  </sheetViews>
  <sheetFormatPr defaultRowHeight="15.75" x14ac:dyDescent="0.25"/>
  <cols>
    <col min="1" max="1" width="0" style="6" hidden="1" customWidth="1"/>
    <col min="2" max="2" width="9.5703125" style="6" bestFit="1" customWidth="1"/>
    <col min="3" max="3" width="38.85546875" style="6" customWidth="1"/>
    <col min="4" max="4" width="13.28515625" style="6" customWidth="1"/>
    <col min="5" max="6" width="15.5703125" style="6" customWidth="1"/>
    <col min="7" max="7" width="19.42578125" style="6" customWidth="1"/>
    <col min="8" max="8" width="21.5703125" style="6" customWidth="1"/>
    <col min="9" max="9" width="19.42578125" style="6" customWidth="1"/>
    <col min="10" max="10" width="26.5703125" style="6" customWidth="1"/>
    <col min="11" max="12" width="15.5703125" style="6" hidden="1" customWidth="1"/>
    <col min="13" max="13" width="18.7109375" style="6" customWidth="1"/>
    <col min="14" max="14" width="19.7109375" style="6" customWidth="1"/>
    <col min="15" max="15" width="19.140625" style="6" customWidth="1"/>
    <col min="16" max="16" width="16.5703125" style="6" customWidth="1"/>
    <col min="17" max="17" width="14.5703125" style="6" hidden="1" customWidth="1"/>
    <col min="18" max="18" width="18.7109375" style="6" customWidth="1"/>
    <col min="19" max="19" width="19" style="6" customWidth="1"/>
    <col min="20" max="20" width="18.140625" style="6" customWidth="1"/>
    <col min="21" max="21" width="20.7109375" style="6" customWidth="1"/>
    <col min="22" max="22" width="15" style="6" hidden="1" customWidth="1"/>
    <col min="23" max="16384" width="9.140625" style="6"/>
  </cols>
  <sheetData>
    <row r="1" spans="1:24" x14ac:dyDescent="0.25">
      <c r="U1" s="9" t="s">
        <v>29</v>
      </c>
    </row>
    <row r="2" spans="1:24" x14ac:dyDescent="0.25">
      <c r="U2" s="9" t="s">
        <v>12</v>
      </c>
    </row>
    <row r="3" spans="1:24" x14ac:dyDescent="0.25">
      <c r="U3" s="9"/>
    </row>
    <row r="4" spans="1:24" x14ac:dyDescent="0.25">
      <c r="U4" s="9"/>
    </row>
    <row r="5" spans="1:24" x14ac:dyDescent="0.25">
      <c r="U5" s="9"/>
    </row>
    <row r="8" spans="1:24" x14ac:dyDescent="0.25">
      <c r="B8" s="66" t="s">
        <v>30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</row>
    <row r="9" spans="1:24" ht="16.5" thickBot="1" x14ac:dyDescent="0.3">
      <c r="B9" s="43"/>
      <c r="C9" s="43"/>
      <c r="D9" s="43"/>
      <c r="E9" s="43"/>
      <c r="F9" s="43"/>
      <c r="G9" s="43"/>
      <c r="H9" s="51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9" t="s">
        <v>24</v>
      </c>
    </row>
    <row r="10" spans="1:24" ht="71.25" customHeight="1" x14ac:dyDescent="0.25">
      <c r="A10" s="28"/>
      <c r="B10" s="71" t="s">
        <v>0</v>
      </c>
      <c r="C10" s="73" t="s">
        <v>1</v>
      </c>
      <c r="D10" s="60" t="s">
        <v>8</v>
      </c>
      <c r="E10" s="60" t="s">
        <v>13</v>
      </c>
      <c r="F10" s="60" t="s">
        <v>15</v>
      </c>
      <c r="G10" s="60" t="s">
        <v>14</v>
      </c>
      <c r="H10" s="60" t="s">
        <v>25</v>
      </c>
      <c r="I10" s="81" t="s">
        <v>2</v>
      </c>
      <c r="J10" s="81" t="s">
        <v>16</v>
      </c>
      <c r="K10" s="86" t="s">
        <v>17</v>
      </c>
      <c r="L10" s="86"/>
      <c r="M10" s="86"/>
      <c r="N10" s="87"/>
      <c r="O10" s="83" t="s">
        <v>3</v>
      </c>
      <c r="P10" s="83"/>
      <c r="Q10" s="84" t="s">
        <v>4</v>
      </c>
      <c r="R10" s="75" t="s">
        <v>23</v>
      </c>
      <c r="S10" s="76"/>
      <c r="T10" s="62" t="s">
        <v>26</v>
      </c>
      <c r="U10" s="67" t="s">
        <v>33</v>
      </c>
      <c r="V10" s="23"/>
      <c r="W10" s="24"/>
      <c r="X10" s="24"/>
    </row>
    <row r="11" spans="1:24" ht="49.5" customHeight="1" thickBot="1" x14ac:dyDescent="0.3">
      <c r="A11" s="29"/>
      <c r="B11" s="72"/>
      <c r="C11" s="74"/>
      <c r="D11" s="61"/>
      <c r="E11" s="61"/>
      <c r="F11" s="61"/>
      <c r="G11" s="61"/>
      <c r="H11" s="61"/>
      <c r="I11" s="82"/>
      <c r="J11" s="82"/>
      <c r="K11" s="21">
        <v>42401</v>
      </c>
      <c r="L11" s="21">
        <v>42430</v>
      </c>
      <c r="M11" s="21">
        <v>43040</v>
      </c>
      <c r="N11" s="22">
        <v>2017</v>
      </c>
      <c r="O11" s="53" t="s">
        <v>10</v>
      </c>
      <c r="P11" s="53" t="s">
        <v>5</v>
      </c>
      <c r="Q11" s="85"/>
      <c r="R11" s="54">
        <v>43070</v>
      </c>
      <c r="S11" s="55">
        <v>2017</v>
      </c>
      <c r="T11" s="63"/>
      <c r="U11" s="68"/>
      <c r="V11" s="23"/>
      <c r="W11" s="24"/>
      <c r="X11" s="24"/>
    </row>
    <row r="12" spans="1:24" ht="89.25" customHeight="1" x14ac:dyDescent="0.25">
      <c r="B12" s="41">
        <v>1</v>
      </c>
      <c r="C12" s="40" t="s">
        <v>31</v>
      </c>
      <c r="D12" s="20" t="s">
        <v>11</v>
      </c>
      <c r="E12" s="44">
        <v>1</v>
      </c>
      <c r="F12" s="45"/>
      <c r="G12" s="45"/>
      <c r="H12" s="45"/>
      <c r="I12" s="46">
        <f>G12*5%</f>
        <v>0</v>
      </c>
      <c r="J12" s="46">
        <f>G12-H12-I12</f>
        <v>0</v>
      </c>
      <c r="K12" s="47"/>
      <c r="L12" s="47"/>
      <c r="M12" s="47">
        <f>G12</f>
        <v>0</v>
      </c>
      <c r="N12" s="48">
        <f>SUM(K12:M12)</f>
        <v>0</v>
      </c>
      <c r="O12" s="56"/>
      <c r="P12" s="56"/>
      <c r="Q12" s="57"/>
      <c r="R12" s="57">
        <f>J12</f>
        <v>0</v>
      </c>
      <c r="S12" s="58">
        <f>SUM(R12:R12)</f>
        <v>0</v>
      </c>
      <c r="T12" s="59">
        <f>I12/2</f>
        <v>0</v>
      </c>
      <c r="U12" s="59">
        <f>I12-T12</f>
        <v>0</v>
      </c>
      <c r="V12" s="25">
        <f>G12-S12-T12-U12</f>
        <v>0</v>
      </c>
      <c r="W12" s="24"/>
      <c r="X12" s="24"/>
    </row>
    <row r="13" spans="1:24" ht="101.25" customHeight="1" x14ac:dyDescent="0.25">
      <c r="B13" s="41">
        <v>2</v>
      </c>
      <c r="C13" s="40" t="s">
        <v>32</v>
      </c>
      <c r="D13" s="20" t="s">
        <v>11</v>
      </c>
      <c r="E13" s="44">
        <v>1</v>
      </c>
      <c r="F13" s="45"/>
      <c r="G13" s="45"/>
      <c r="H13" s="45"/>
      <c r="I13" s="46"/>
      <c r="J13" s="46">
        <f>G13-H13-I13</f>
        <v>0</v>
      </c>
      <c r="K13" s="47"/>
      <c r="L13" s="47"/>
      <c r="M13" s="47"/>
      <c r="N13" s="48"/>
      <c r="O13" s="56"/>
      <c r="P13" s="56"/>
      <c r="Q13" s="57"/>
      <c r="R13" s="57"/>
      <c r="S13" s="58"/>
      <c r="T13" s="59"/>
      <c r="U13" s="59"/>
      <c r="V13" s="25"/>
      <c r="W13" s="24"/>
      <c r="X13" s="24"/>
    </row>
    <row r="14" spans="1:24" ht="30.75" customHeight="1" x14ac:dyDescent="0.25">
      <c r="B14" s="77" t="s">
        <v>6</v>
      </c>
      <c r="C14" s="78"/>
      <c r="D14" s="1"/>
      <c r="E14" s="1"/>
      <c r="F14" s="1"/>
      <c r="G14" s="1">
        <f t="shared" ref="G14:N14" si="0">SUM(G12:G12)</f>
        <v>0</v>
      </c>
      <c r="H14" s="1"/>
      <c r="I14" s="1">
        <f t="shared" si="0"/>
        <v>0</v>
      </c>
      <c r="J14" s="1">
        <f t="shared" si="0"/>
        <v>0</v>
      </c>
      <c r="K14" s="1">
        <f t="shared" si="0"/>
        <v>0</v>
      </c>
      <c r="L14" s="1">
        <f t="shared" si="0"/>
        <v>0</v>
      </c>
      <c r="M14" s="1">
        <f t="shared" si="0"/>
        <v>0</v>
      </c>
      <c r="N14" s="1">
        <f t="shared" si="0"/>
        <v>0</v>
      </c>
      <c r="O14" s="1"/>
      <c r="P14" s="1"/>
      <c r="Q14" s="1">
        <f>SUM(Q12:Q12)</f>
        <v>0</v>
      </c>
      <c r="R14" s="1">
        <f>SUM(R12:R12)</f>
        <v>0</v>
      </c>
      <c r="S14" s="1">
        <f>SUM(S12:S12)</f>
        <v>0</v>
      </c>
      <c r="T14" s="1">
        <f>SUM(T12:T12)</f>
        <v>0</v>
      </c>
      <c r="U14" s="1">
        <f>SUM(U12:U12)</f>
        <v>0</v>
      </c>
      <c r="V14" s="25">
        <f>G14-S14-T14-U14</f>
        <v>0</v>
      </c>
      <c r="W14" s="24"/>
      <c r="X14" s="24"/>
    </row>
    <row r="15" spans="1:24" ht="30.75" customHeight="1" thickBot="1" x14ac:dyDescent="0.3">
      <c r="B15" s="79" t="s">
        <v>22</v>
      </c>
      <c r="C15" s="80"/>
      <c r="D15" s="12"/>
      <c r="E15" s="12"/>
      <c r="F15" s="12"/>
      <c r="G15" s="12">
        <f t="shared" ref="G15" si="1">G14*18%</f>
        <v>0</v>
      </c>
      <c r="H15" s="12"/>
      <c r="I15" s="12">
        <f>I14*18%</f>
        <v>0</v>
      </c>
      <c r="J15" s="12">
        <f>J14*18%</f>
        <v>0</v>
      </c>
      <c r="K15" s="12">
        <f t="shared" ref="K15:Q15" si="2">K14*18%</f>
        <v>0</v>
      </c>
      <c r="L15" s="12">
        <f t="shared" si="2"/>
        <v>0</v>
      </c>
      <c r="M15" s="12">
        <f t="shared" ref="M15" si="3">M14*18%</f>
        <v>0</v>
      </c>
      <c r="N15" s="12">
        <f t="shared" si="2"/>
        <v>0</v>
      </c>
      <c r="O15" s="12"/>
      <c r="P15" s="12"/>
      <c r="Q15" s="12">
        <f t="shared" si="2"/>
        <v>0</v>
      </c>
      <c r="R15" s="12">
        <f>R14*18%-0.01</f>
        <v>-0.01</v>
      </c>
      <c r="S15" s="12">
        <f>S14*18%-0.01</f>
        <v>-0.01</v>
      </c>
      <c r="T15" s="26">
        <f>T14*18%</f>
        <v>0</v>
      </c>
      <c r="U15" s="27">
        <f>U14*18%+0.01</f>
        <v>0.01</v>
      </c>
      <c r="V15" s="25">
        <f>G15-S15-T15-U15</f>
        <v>0</v>
      </c>
      <c r="W15" s="24"/>
      <c r="X15" s="24"/>
    </row>
    <row r="16" spans="1:24" s="32" customFormat="1" ht="30.75" customHeight="1" thickBot="1" x14ac:dyDescent="0.3">
      <c r="A16" s="30"/>
      <c r="B16" s="69" t="s">
        <v>7</v>
      </c>
      <c r="C16" s="70"/>
      <c r="D16" s="16"/>
      <c r="E16" s="16"/>
      <c r="F16" s="16"/>
      <c r="G16" s="16">
        <f>G14+G15</f>
        <v>0</v>
      </c>
      <c r="H16" s="16"/>
      <c r="I16" s="16">
        <f>I14+I15</f>
        <v>0</v>
      </c>
      <c r="J16" s="16">
        <f t="shared" ref="J16:U16" si="4">J14+J15</f>
        <v>0</v>
      </c>
      <c r="K16" s="16">
        <f t="shared" si="4"/>
        <v>0</v>
      </c>
      <c r="L16" s="16">
        <f t="shared" si="4"/>
        <v>0</v>
      </c>
      <c r="M16" s="16">
        <f t="shared" ref="M16" si="5">M14+M15</f>
        <v>0</v>
      </c>
      <c r="N16" s="16">
        <f t="shared" si="4"/>
        <v>0</v>
      </c>
      <c r="O16" s="16"/>
      <c r="P16" s="16"/>
      <c r="Q16" s="16">
        <f t="shared" si="4"/>
        <v>0</v>
      </c>
      <c r="R16" s="16">
        <f t="shared" ref="R16" si="6">R14+R15</f>
        <v>-0.01</v>
      </c>
      <c r="S16" s="18">
        <f t="shared" si="4"/>
        <v>-0.01</v>
      </c>
      <c r="T16" s="19">
        <f>T14+T15</f>
        <v>0</v>
      </c>
      <c r="U16" s="17">
        <f t="shared" si="4"/>
        <v>0.01</v>
      </c>
      <c r="V16" s="25">
        <f>G16-S16-T16-U16</f>
        <v>0</v>
      </c>
      <c r="W16" s="31"/>
      <c r="X16" s="31"/>
    </row>
    <row r="17" spans="5:24" hidden="1" x14ac:dyDescent="0.25">
      <c r="G17" s="13">
        <v>118151980.44</v>
      </c>
      <c r="H17" s="7"/>
      <c r="N17" s="14" t="e">
        <f>K17+L17+#REF!</f>
        <v>#REF!</v>
      </c>
      <c r="S17" s="15" t="e">
        <f>#REF!+#REF!+#REF!</f>
        <v>#REF!</v>
      </c>
      <c r="T17" s="10" t="e">
        <f>G17-S17-#REF!-#REF!-#REF!</f>
        <v>#REF!</v>
      </c>
      <c r="V17" s="39" t="e">
        <f>G17-#REF!-#REF!-#REF!-#REF!-T17-U17</f>
        <v>#REF!</v>
      </c>
      <c r="W17" s="24"/>
      <c r="X17" s="24"/>
    </row>
    <row r="18" spans="5:24" hidden="1" x14ac:dyDescent="0.25">
      <c r="G18" s="10">
        <f>19288775.06+85866487.53</f>
        <v>105155262.59</v>
      </c>
      <c r="H18" s="10"/>
      <c r="N18" s="3" t="e">
        <f>K18+L18+#REF!</f>
        <v>#REF!</v>
      </c>
      <c r="S18" s="4" t="e">
        <f>#REF!+#REF!+#REF!</f>
        <v>#REF!</v>
      </c>
      <c r="T18" s="10" t="e">
        <f>G18-S18-#REF!-#REF!-#REF!</f>
        <v>#REF!</v>
      </c>
      <c r="V18" s="39" t="e">
        <f>G18-#REF!-#REF!-#REF!-#REF!-T18-U18</f>
        <v>#REF!</v>
      </c>
      <c r="W18" s="24"/>
      <c r="X18" s="24"/>
    </row>
    <row r="19" spans="5:24" hidden="1" x14ac:dyDescent="0.25">
      <c r="G19" s="10">
        <f>G16-G18</f>
        <v>-105155262.59</v>
      </c>
      <c r="H19" s="10"/>
      <c r="N19" s="3" t="e">
        <f>K19+L19+#REF!</f>
        <v>#REF!</v>
      </c>
      <c r="S19" s="4" t="e">
        <f>#REF!+#REF!+#REF!</f>
        <v>#REF!</v>
      </c>
      <c r="V19" s="39" t="e">
        <f>G19-#REF!-#REF!-#REF!-#REF!-T19-U19</f>
        <v>#REF!</v>
      </c>
      <c r="W19" s="24"/>
      <c r="X19" s="24"/>
    </row>
    <row r="20" spans="5:24" hidden="1" x14ac:dyDescent="0.25">
      <c r="G20" s="10">
        <v>14167.67</v>
      </c>
      <c r="H20" s="10"/>
      <c r="N20" s="3" t="e">
        <f>K20+L20+#REF!</f>
        <v>#REF!</v>
      </c>
      <c r="S20" s="4" t="e">
        <f>#REF!+#REF!+#REF!</f>
        <v>#REF!</v>
      </c>
      <c r="V20" s="39" t="e">
        <f>G20-#REF!-#REF!-#REF!-#REF!-T20-U20</f>
        <v>#REF!</v>
      </c>
      <c r="W20" s="24"/>
      <c r="X20" s="24"/>
    </row>
    <row r="21" spans="5:24" hidden="1" x14ac:dyDescent="0.25">
      <c r="N21" s="3" t="e">
        <f>K21+L21+#REF!</f>
        <v>#REF!</v>
      </c>
      <c r="S21" s="4" t="e">
        <f>#REF!+#REF!+#REF!</f>
        <v>#REF!</v>
      </c>
      <c r="V21" s="39" t="e">
        <f>G21-#REF!-#REF!-#REF!-#REF!-T21-U21</f>
        <v>#REF!</v>
      </c>
      <c r="W21" s="24"/>
      <c r="X21" s="24"/>
    </row>
    <row r="22" spans="5:24" hidden="1" x14ac:dyDescent="0.25">
      <c r="G22" s="6">
        <v>12996717.85</v>
      </c>
      <c r="N22" s="3" t="e">
        <f>K22+L22+#REF!</f>
        <v>#REF!</v>
      </c>
      <c r="S22" s="4" t="e">
        <f>#REF!+#REF!+#REF!</f>
        <v>#REF!</v>
      </c>
      <c r="V22" s="39" t="e">
        <f>G22-#REF!-#REF!-#REF!-#REF!-T22-U22</f>
        <v>#REF!</v>
      </c>
      <c r="W22" s="24"/>
      <c r="X22" s="24"/>
    </row>
    <row r="23" spans="5:24" hidden="1" x14ac:dyDescent="0.25">
      <c r="N23" s="3" t="e">
        <f>K23+L23+#REF!</f>
        <v>#REF!</v>
      </c>
      <c r="S23" s="4" t="e">
        <f>#REF!+#REF!+#REF!</f>
        <v>#REF!</v>
      </c>
      <c r="V23" s="39" t="e">
        <f>G23-#REF!-#REF!-#REF!-#REF!-T23-U23</f>
        <v>#REF!</v>
      </c>
      <c r="W23" s="24"/>
      <c r="X23" s="24"/>
    </row>
    <row r="24" spans="5:24" x14ac:dyDescent="0.25">
      <c r="V24" s="39"/>
      <c r="W24" s="24"/>
      <c r="X24" s="24"/>
    </row>
    <row r="25" spans="5:24" hidden="1" x14ac:dyDescent="0.25">
      <c r="E25" s="2"/>
      <c r="F25" s="2"/>
      <c r="G25" s="2"/>
      <c r="H25" s="7"/>
      <c r="V25" s="39" t="e">
        <f>G25-#REF!-#REF!-#REF!-#REF!-T25-U25</f>
        <v>#REF!</v>
      </c>
      <c r="W25" s="24"/>
      <c r="X25" s="24"/>
    </row>
    <row r="26" spans="5:24" hidden="1" x14ac:dyDescent="0.25">
      <c r="E26" s="2"/>
      <c r="F26" s="2"/>
      <c r="G26" s="2"/>
      <c r="H26" s="7"/>
      <c r="V26" s="39" t="e">
        <f>G26-#REF!-#REF!-#REF!-#REF!-T26-U26</f>
        <v>#REF!</v>
      </c>
      <c r="W26" s="24"/>
      <c r="X26" s="24"/>
    </row>
    <row r="27" spans="5:24" hidden="1" x14ac:dyDescent="0.25">
      <c r="E27" s="2"/>
      <c r="F27" s="2"/>
      <c r="G27" s="2"/>
      <c r="H27" s="7"/>
      <c r="V27" s="39" t="e">
        <f>G27-#REF!-#REF!-#REF!-#REF!-T27-U27</f>
        <v>#REF!</v>
      </c>
      <c r="W27" s="24"/>
      <c r="X27" s="24"/>
    </row>
    <row r="28" spans="5:24" hidden="1" x14ac:dyDescent="0.25">
      <c r="E28" s="2"/>
      <c r="F28" s="2"/>
      <c r="G28" s="2"/>
      <c r="H28" s="7"/>
      <c r="V28" s="39" t="e">
        <f>G28-#REF!-#REF!-#REF!-#REF!-T28-U28</f>
        <v>#REF!</v>
      </c>
      <c r="W28" s="24"/>
      <c r="X28" s="24"/>
    </row>
    <row r="29" spans="5:24" hidden="1" x14ac:dyDescent="0.25">
      <c r="E29" s="2"/>
      <c r="F29" s="2"/>
      <c r="G29" s="2"/>
      <c r="H29" s="7"/>
      <c r="V29" s="39" t="e">
        <f>G29-#REF!-#REF!-#REF!-#REF!-T29-U29</f>
        <v>#REF!</v>
      </c>
      <c r="W29" s="24"/>
      <c r="X29" s="24"/>
    </row>
    <row r="30" spans="5:24" hidden="1" x14ac:dyDescent="0.25">
      <c r="E30" s="2"/>
      <c r="F30" s="2"/>
      <c r="G30" s="2"/>
      <c r="H30" s="7"/>
      <c r="V30" s="39" t="e">
        <f>G30-#REF!-#REF!-#REF!-#REF!-T30-U30</f>
        <v>#REF!</v>
      </c>
      <c r="W30" s="24"/>
      <c r="X30" s="24"/>
    </row>
    <row r="31" spans="5:24" hidden="1" x14ac:dyDescent="0.25">
      <c r="E31" s="2"/>
      <c r="F31" s="2"/>
      <c r="G31" s="2"/>
      <c r="H31" s="7"/>
      <c r="V31" s="39" t="e">
        <f>G31-#REF!-#REF!-#REF!-#REF!-T31-U31</f>
        <v>#REF!</v>
      </c>
      <c r="W31" s="24"/>
      <c r="X31" s="24"/>
    </row>
    <row r="32" spans="5:24" hidden="1" x14ac:dyDescent="0.25">
      <c r="E32" s="2"/>
      <c r="F32" s="2"/>
      <c r="G32" s="5"/>
      <c r="H32" s="52"/>
      <c r="V32" s="39" t="e">
        <f>G32-#REF!-#REF!-#REF!-#REF!-T32-U32</f>
        <v>#REF!</v>
      </c>
      <c r="W32" s="24"/>
      <c r="X32" s="24"/>
    </row>
    <row r="33" spans="4:24" hidden="1" x14ac:dyDescent="0.25">
      <c r="G33" s="2"/>
      <c r="H33" s="7"/>
      <c r="V33" s="39" t="e">
        <f>G33-#REF!-#REF!-#REF!-#REF!-T33-U33</f>
        <v>#REF!</v>
      </c>
      <c r="W33" s="24"/>
      <c r="X33" s="24"/>
    </row>
    <row r="34" spans="4:24" hidden="1" x14ac:dyDescent="0.25">
      <c r="G34" s="2"/>
      <c r="H34" s="7"/>
      <c r="V34" s="39" t="e">
        <f>G34-#REF!-#REF!-#REF!-#REF!-T34-U34</f>
        <v>#REF!</v>
      </c>
      <c r="W34" s="24"/>
      <c r="X34" s="24"/>
    </row>
    <row r="35" spans="4:24" hidden="1" x14ac:dyDescent="0.25">
      <c r="G35" s="2"/>
      <c r="H35" s="7"/>
      <c r="V35" s="39" t="e">
        <f>G35-#REF!-#REF!-#REF!-#REF!-T35-U35</f>
        <v>#REF!</v>
      </c>
      <c r="W35" s="24"/>
      <c r="X35" s="24"/>
    </row>
    <row r="36" spans="4:24" hidden="1" x14ac:dyDescent="0.25">
      <c r="G36" s="2"/>
      <c r="H36" s="7"/>
      <c r="V36" s="39" t="e">
        <f>G36-#REF!-#REF!-#REF!-#REF!-T36-U36</f>
        <v>#REF!</v>
      </c>
      <c r="W36" s="24"/>
      <c r="X36" s="24"/>
    </row>
    <row r="37" spans="4:24" hidden="1" x14ac:dyDescent="0.25">
      <c r="V37" s="39" t="e">
        <f>G37-#REF!-#REF!-#REF!-#REF!-T37-U37</f>
        <v>#REF!</v>
      </c>
      <c r="W37" s="24"/>
      <c r="X37" s="24"/>
    </row>
    <row r="38" spans="4:24" hidden="1" x14ac:dyDescent="0.25">
      <c r="V38" s="39" t="e">
        <f>G38-#REF!-#REF!-#REF!-#REF!-T38-U38</f>
        <v>#REF!</v>
      </c>
      <c r="W38" s="24"/>
      <c r="X38" s="24"/>
    </row>
    <row r="39" spans="4:24" x14ac:dyDescent="0.25">
      <c r="F39" s="33"/>
      <c r="G39" s="33"/>
      <c r="H39" s="33"/>
      <c r="J39" s="25"/>
      <c r="K39" s="24"/>
      <c r="L39" s="24"/>
      <c r="M39" s="24"/>
      <c r="N39" s="24"/>
      <c r="S39" s="10"/>
      <c r="V39" s="39" t="e">
        <f>G39-S39-T39-U39-#REF!-#REF!-#REF!</f>
        <v>#REF!</v>
      </c>
      <c r="W39" s="24"/>
      <c r="X39" s="24"/>
    </row>
    <row r="40" spans="4:24" x14ac:dyDescent="0.25">
      <c r="F40" s="33"/>
      <c r="G40" s="33"/>
      <c r="H40" s="33"/>
      <c r="J40" s="25"/>
      <c r="K40" s="24"/>
      <c r="L40" s="24"/>
      <c r="M40" s="38">
        <v>0.19</v>
      </c>
      <c r="N40" s="24"/>
      <c r="O40" s="11"/>
      <c r="V40" s="39">
        <f>G40-S40-T40-U40</f>
        <v>0</v>
      </c>
      <c r="W40" s="24"/>
      <c r="X40" s="24"/>
    </row>
    <row r="41" spans="4:24" x14ac:dyDescent="0.25">
      <c r="D41" s="42" t="s">
        <v>18</v>
      </c>
      <c r="F41" s="33"/>
      <c r="G41" s="8"/>
      <c r="H41" s="8"/>
      <c r="J41" s="25"/>
      <c r="K41" s="24"/>
      <c r="L41" s="24"/>
      <c r="M41" s="23"/>
      <c r="N41" s="24"/>
      <c r="O41" s="64" t="s">
        <v>9</v>
      </c>
      <c r="P41" s="64"/>
      <c r="Q41" s="32"/>
      <c r="V41" s="23"/>
      <c r="W41" s="24"/>
      <c r="X41" s="24"/>
    </row>
    <row r="42" spans="4:24" x14ac:dyDescent="0.25">
      <c r="D42" s="42" t="s">
        <v>19</v>
      </c>
      <c r="F42" s="33"/>
      <c r="G42" s="34"/>
      <c r="H42" s="34"/>
      <c r="J42" s="25"/>
      <c r="K42" s="24"/>
      <c r="L42" s="24"/>
      <c r="M42" s="25"/>
      <c r="N42" s="25"/>
      <c r="O42" s="64" t="s">
        <v>27</v>
      </c>
      <c r="P42" s="64"/>
      <c r="Q42" s="64"/>
      <c r="V42" s="23"/>
      <c r="W42" s="24"/>
      <c r="X42" s="24"/>
    </row>
    <row r="43" spans="4:24" x14ac:dyDescent="0.25">
      <c r="D43" s="32"/>
      <c r="F43" s="33"/>
      <c r="G43" s="33"/>
      <c r="H43" s="33"/>
      <c r="J43" s="10"/>
      <c r="O43" s="32"/>
      <c r="P43" s="32"/>
      <c r="Q43" s="32"/>
      <c r="V43" s="23"/>
      <c r="W43" s="24"/>
      <c r="X43" s="24"/>
    </row>
    <row r="44" spans="4:24" ht="18" customHeight="1" x14ac:dyDescent="0.25">
      <c r="D44" s="42" t="s">
        <v>21</v>
      </c>
      <c r="E44" s="35"/>
      <c r="F44" s="35"/>
      <c r="G44" s="35"/>
      <c r="H44" s="35"/>
      <c r="I44" s="35"/>
      <c r="J44" s="35"/>
      <c r="K44" s="35"/>
      <c r="L44" s="35"/>
      <c r="M44" s="36"/>
      <c r="O44" s="65" t="s">
        <v>28</v>
      </c>
      <c r="P44" s="65"/>
      <c r="Q44" s="65"/>
      <c r="R44" s="65"/>
      <c r="V44" s="23"/>
      <c r="W44" s="24"/>
      <c r="X44" s="24"/>
    </row>
    <row r="45" spans="4:24" x14ac:dyDescent="0.25">
      <c r="D45" s="37" t="s">
        <v>20</v>
      </c>
      <c r="O45" s="37" t="s">
        <v>20</v>
      </c>
      <c r="P45" s="32"/>
      <c r="Q45" s="32"/>
      <c r="V45" s="23"/>
      <c r="W45" s="24"/>
      <c r="X45" s="24"/>
    </row>
    <row r="46" spans="4:24" x14ac:dyDescent="0.25">
      <c r="G46" s="50"/>
      <c r="H46" s="50"/>
      <c r="O46" s="32"/>
      <c r="P46" s="32"/>
      <c r="Q46" s="32"/>
      <c r="V46" s="24"/>
      <c r="W46" s="24"/>
      <c r="X46" s="24"/>
    </row>
    <row r="47" spans="4:24" x14ac:dyDescent="0.25">
      <c r="O47" s="32"/>
      <c r="P47" s="32"/>
      <c r="Q47" s="32"/>
    </row>
    <row r="48" spans="4:24" x14ac:dyDescent="0.25">
      <c r="O48" s="32"/>
      <c r="P48" s="32"/>
      <c r="Q48" s="32"/>
    </row>
    <row r="49" spans="15:17" x14ac:dyDescent="0.25">
      <c r="O49" s="32"/>
      <c r="P49" s="32"/>
      <c r="Q49" s="32"/>
    </row>
    <row r="50" spans="15:17" x14ac:dyDescent="0.25">
      <c r="O50" s="32"/>
      <c r="P50" s="32"/>
      <c r="Q50" s="32"/>
    </row>
    <row r="51" spans="15:17" x14ac:dyDescent="0.25">
      <c r="O51" s="32"/>
      <c r="P51" s="32"/>
      <c r="Q51" s="32"/>
    </row>
    <row r="52" spans="15:17" x14ac:dyDescent="0.25">
      <c r="O52" s="32"/>
      <c r="P52" s="32"/>
      <c r="Q52" s="32"/>
    </row>
  </sheetData>
  <mergeCells count="22">
    <mergeCell ref="E10:E11"/>
    <mergeCell ref="O44:R44"/>
    <mergeCell ref="B8:U8"/>
    <mergeCell ref="U10:U11"/>
    <mergeCell ref="B16:C16"/>
    <mergeCell ref="B10:B11"/>
    <mergeCell ref="C10:C11"/>
    <mergeCell ref="R10:S10"/>
    <mergeCell ref="B14:C14"/>
    <mergeCell ref="B15:C15"/>
    <mergeCell ref="G10:G11"/>
    <mergeCell ref="I10:I11"/>
    <mergeCell ref="O10:P10"/>
    <mergeCell ref="Q10:Q11"/>
    <mergeCell ref="K10:N10"/>
    <mergeCell ref="J10:J11"/>
    <mergeCell ref="D10:D11"/>
    <mergeCell ref="F10:F11"/>
    <mergeCell ref="T10:T11"/>
    <mergeCell ref="H10:H11"/>
    <mergeCell ref="O41:P41"/>
    <mergeCell ref="O42:Q42"/>
  </mergeCells>
  <pageMargins left="0.70866141732283472" right="0.11811023622047245" top="0.74803149606299213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2017-10-17T10:06:24Z</dcterms:modified>
</cp:coreProperties>
</file>